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NAZORG STICHTING\Jaarverslagen\2025\"/>
    </mc:Choice>
  </mc:AlternateContent>
  <xr:revisionPtr revIDLastSave="0" documentId="13_ncr:1_{557F1BCE-4543-4CD7-81AC-2140A2E6D4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iva" sheetId="1" r:id="rId1"/>
    <sheet name="Passiva" sheetId="2" r:id="rId2"/>
    <sheet name="Baten en Lasten 1" sheetId="3" r:id="rId3"/>
    <sheet name="Baten en Lasten 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1" l="1"/>
  <c r="O20" i="1"/>
  <c r="O16" i="1"/>
  <c r="Q12" i="1"/>
  <c r="Q31" i="1" s="1"/>
  <c r="O12" i="1"/>
  <c r="O31" i="1" s="1"/>
  <c r="I47" i="3"/>
  <c r="G47" i="3"/>
  <c r="G19" i="3"/>
  <c r="G22" i="3" s="1"/>
  <c r="G18" i="4" l="1"/>
  <c r="I18" i="4"/>
  <c r="I28" i="3"/>
  <c r="I31" i="3" s="1"/>
  <c r="G28" i="3"/>
  <c r="G31" i="3" s="1"/>
  <c r="I19" i="3"/>
  <c r="I22" i="3" s="1"/>
  <c r="I12" i="3"/>
  <c r="G12" i="3"/>
  <c r="H20" i="2"/>
  <c r="F16" i="2"/>
  <c r="F20" i="2"/>
  <c r="H12" i="2"/>
  <c r="F12" i="2"/>
  <c r="H12" i="1"/>
  <c r="H31" i="1" s="1"/>
  <c r="F12" i="1"/>
  <c r="G49" i="3" l="1"/>
  <c r="I49" i="3"/>
  <c r="I22" i="4"/>
  <c r="F31" i="1"/>
  <c r="G22" i="4"/>
  <c r="H31" i="2"/>
  <c r="F31" i="2"/>
</calcChain>
</file>

<file path=xl/sharedStrings.xml><?xml version="1.0" encoding="utf-8"?>
<sst xmlns="http://schemas.openxmlformats.org/spreadsheetml/2006/main" count="98" uniqueCount="52">
  <si>
    <t>€</t>
  </si>
  <si>
    <t>ACTIVA</t>
  </si>
  <si>
    <t>LIQUIDE MIDDELEN</t>
  </si>
  <si>
    <t>Kasgeld</t>
  </si>
  <si>
    <t>ABN Amrobank 553 (betaalrekg.)</t>
  </si>
  <si>
    <t>ABN Amrobank 679 (spaarrekg.)</t>
  </si>
  <si>
    <t>VAN STICHTING NAZORG VEENENDAAL</t>
  </si>
  <si>
    <t>EIGEN VERMOGEN</t>
  </si>
  <si>
    <t>PASSIVA</t>
  </si>
  <si>
    <t>A</t>
  </si>
  <si>
    <t>SCHULDEN KORTE TERMIJN</t>
  </si>
  <si>
    <t>Accountantskosten</t>
  </si>
  <si>
    <t>VOORUITBETALINGEN</t>
  </si>
  <si>
    <t>Contributie</t>
  </si>
  <si>
    <t>2024</t>
  </si>
  <si>
    <t>BATEN</t>
  </si>
  <si>
    <t>Subsidie gemeente Veenendaal</t>
  </si>
  <si>
    <t>Rente Banken</t>
  </si>
  <si>
    <t>LASTEN</t>
  </si>
  <si>
    <t>Avondschool</t>
  </si>
  <si>
    <t>Vergoeding onderwijzend personeel</t>
  </si>
  <si>
    <t>Lesmateriaal e.d.</t>
  </si>
  <si>
    <t>B</t>
  </si>
  <si>
    <t>Buo-soos</t>
  </si>
  <si>
    <t>C</t>
  </si>
  <si>
    <t>Overige uitgaven</t>
  </si>
  <si>
    <t>1.) Gerealiseerde projecten</t>
  </si>
  <si>
    <t>Lief en leed</t>
  </si>
  <si>
    <t>Internetkosten</t>
  </si>
  <si>
    <t>Administratiekosten derden</t>
  </si>
  <si>
    <t>Huur gymzaal</t>
  </si>
  <si>
    <t>Bankkosten</t>
  </si>
  <si>
    <t>D</t>
  </si>
  <si>
    <t>Bestuurs- en administratiekosten</t>
  </si>
  <si>
    <t>Overdracht kleine kas</t>
  </si>
  <si>
    <t>Verzekering (ongevallen/aansprakelijkheid deelnemers)</t>
  </si>
  <si>
    <t>Overige uitgaven (koffie/Limonade e.d.)</t>
  </si>
  <si>
    <t>* Sinterklaasfeest</t>
  </si>
  <si>
    <t>* Kerstfeest</t>
  </si>
  <si>
    <t>Overige donaties</t>
  </si>
  <si>
    <t>2025</t>
  </si>
  <si>
    <t>* Rondvaart Pannenkoekenboot Nijmegen + Bowlen</t>
  </si>
  <si>
    <t>* 60-jarig Jubileumfeest in september</t>
  </si>
  <si>
    <t>Af: Ontvangen bijdragen</t>
  </si>
  <si>
    <t>W.A. Verzekering / Bestuursaansprakelijkheid</t>
  </si>
  <si>
    <t>Saldo per 01-01-25/2024</t>
  </si>
  <si>
    <t>Exploitatiesaldo 2025/2024</t>
  </si>
  <si>
    <t>STAAT VAN BATEN EN LASTEN OVER HET JAAR 2025</t>
  </si>
  <si>
    <t>1.) In 2025 zijn de onderstaande projecten gerealiseerd</t>
  </si>
  <si>
    <t>Saldo 2025/2024 resp. (A minus B t/m D)</t>
  </si>
  <si>
    <t>Kosten Veiligheid/ BHV</t>
  </si>
  <si>
    <t>Balans per 31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</si>
</sst>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2" fillId="0" borderId="0" xfId="0" applyFont="1"/>
    <xf numFmtId="4" fontId="0" fillId="0" borderId="0" xfId="0" applyNumberFormat="1"/>
    <xf numFmtId="4" fontId="0" fillId="0" borderId="1" xfId="0" applyNumberFormat="1" applyBorder="1"/>
    <xf numFmtId="4" fontId="0" fillId="0" borderId="2" xfId="0" applyNumberFormat="1" applyBorder="1"/>
    <xf numFmtId="14" fontId="0" fillId="0" borderId="1" xfId="0" quotePrefix="1" applyNumberFormat="1" applyBorder="1" applyAlignment="1">
      <alignment horizontal="center"/>
    </xf>
    <xf numFmtId="0" fontId="1" fillId="0" borderId="0" xfId="0" applyFont="1"/>
    <xf numFmtId="4" fontId="0" fillId="0" borderId="3" xfId="0" applyNumberFormat="1" applyBorder="1"/>
    <xf numFmtId="0" fontId="2" fillId="0" borderId="0" xfId="0" applyFont="1" applyAlignment="1">
      <alignment horizontal="left"/>
    </xf>
    <xf numFmtId="0" fontId="0" fillId="0" borderId="4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36"/>
  <sheetViews>
    <sheetView tabSelected="1" workbookViewId="0">
      <selection activeCell="D31" sqref="D31"/>
    </sheetView>
  </sheetViews>
  <sheetFormatPr defaultRowHeight="15" x14ac:dyDescent="0.25"/>
  <cols>
    <col min="6" max="6" width="10.42578125" customWidth="1"/>
    <col min="7" max="7" width="12.28515625" customWidth="1"/>
    <col min="8" max="8" width="10.42578125" bestFit="1" customWidth="1"/>
    <col min="9" max="9" width="5.7109375" customWidth="1"/>
    <col min="15" max="15" width="10.42578125" bestFit="1" customWidth="1"/>
    <col min="16" max="16" width="15.140625" customWidth="1"/>
    <col min="17" max="17" width="10.42578125" bestFit="1" customWidth="1"/>
  </cols>
  <sheetData>
    <row r="1" spans="1:17" x14ac:dyDescent="0.25">
      <c r="I1" s="13"/>
    </row>
    <row r="2" spans="1:17" x14ac:dyDescent="0.25">
      <c r="C2" s="5" t="s">
        <v>51</v>
      </c>
      <c r="I2" s="13"/>
      <c r="L2" s="5" t="s">
        <v>6</v>
      </c>
    </row>
    <row r="3" spans="1:17" x14ac:dyDescent="0.25">
      <c r="I3" s="13"/>
    </row>
    <row r="4" spans="1:17" x14ac:dyDescent="0.25">
      <c r="A4" s="3" t="s">
        <v>1</v>
      </c>
      <c r="F4" s="2">
        <v>46022</v>
      </c>
      <c r="H4" s="2">
        <v>45657</v>
      </c>
      <c r="I4" s="13"/>
      <c r="J4" s="3" t="s">
        <v>8</v>
      </c>
      <c r="O4" s="2">
        <v>46022</v>
      </c>
      <c r="Q4" s="2">
        <v>45657</v>
      </c>
    </row>
    <row r="5" spans="1:17" x14ac:dyDescent="0.25">
      <c r="F5" s="1" t="s">
        <v>0</v>
      </c>
      <c r="H5" s="1" t="s">
        <v>0</v>
      </c>
      <c r="I5" s="13"/>
      <c r="O5" s="1" t="s">
        <v>0</v>
      </c>
      <c r="Q5" s="1" t="s">
        <v>0</v>
      </c>
    </row>
    <row r="6" spans="1:17" x14ac:dyDescent="0.25">
      <c r="E6" s="6"/>
      <c r="F6" s="6"/>
      <c r="G6" s="6"/>
      <c r="H6" s="6"/>
      <c r="I6" s="13"/>
      <c r="N6" s="6"/>
      <c r="O6" s="6"/>
      <c r="P6" s="6"/>
      <c r="Q6" s="6"/>
    </row>
    <row r="7" spans="1:17" x14ac:dyDescent="0.25">
      <c r="A7" s="5" t="s">
        <v>2</v>
      </c>
      <c r="E7" s="6"/>
      <c r="F7" s="6"/>
      <c r="G7" s="6"/>
      <c r="H7" s="6"/>
      <c r="I7" s="13"/>
      <c r="J7" s="5" t="s">
        <v>7</v>
      </c>
      <c r="N7" s="6"/>
      <c r="O7" s="6"/>
      <c r="P7" s="6"/>
      <c r="Q7" s="6"/>
    </row>
    <row r="8" spans="1:17" x14ac:dyDescent="0.25">
      <c r="E8" s="6"/>
      <c r="F8" s="6"/>
      <c r="G8" s="6"/>
      <c r="H8" s="6"/>
      <c r="I8" s="13"/>
      <c r="N8" s="6"/>
      <c r="O8" s="6"/>
      <c r="P8" s="6"/>
      <c r="Q8" s="6"/>
    </row>
    <row r="9" spans="1:17" x14ac:dyDescent="0.25">
      <c r="A9" t="s">
        <v>3</v>
      </c>
      <c r="E9" s="6"/>
      <c r="F9" s="6"/>
      <c r="G9" s="6">
        <v>0</v>
      </c>
      <c r="H9" s="6"/>
      <c r="I9" s="13"/>
      <c r="J9" t="s">
        <v>45</v>
      </c>
      <c r="N9" s="6">
        <v>1146.3499999999999</v>
      </c>
      <c r="O9" s="6"/>
      <c r="P9" s="6">
        <v>2118.0500000000002</v>
      </c>
      <c r="Q9" s="6"/>
    </row>
    <row r="10" spans="1:17" x14ac:dyDescent="0.25">
      <c r="A10" t="s">
        <v>4</v>
      </c>
      <c r="E10" s="6">
        <v>807.59</v>
      </c>
      <c r="F10" s="6"/>
      <c r="G10" s="6">
        <v>115.62</v>
      </c>
      <c r="H10" s="6"/>
      <c r="I10" s="13"/>
      <c r="J10" t="s">
        <v>46</v>
      </c>
      <c r="N10" s="6">
        <v>1623.27</v>
      </c>
      <c r="O10" s="6"/>
      <c r="P10" s="6">
        <v>-971.7</v>
      </c>
      <c r="Q10" s="6"/>
    </row>
    <row r="11" spans="1:17" x14ac:dyDescent="0.25">
      <c r="A11" t="s">
        <v>5</v>
      </c>
      <c r="E11" s="7">
        <v>2887.03</v>
      </c>
      <c r="F11" s="6"/>
      <c r="G11" s="7">
        <v>2005.73</v>
      </c>
      <c r="H11" s="6"/>
      <c r="I11" s="13"/>
      <c r="N11" s="7"/>
      <c r="O11" s="6"/>
      <c r="P11" s="7"/>
      <c r="Q11" s="6"/>
    </row>
    <row r="12" spans="1:17" x14ac:dyDescent="0.25">
      <c r="E12" s="6"/>
      <c r="F12" s="6">
        <f>SUM(E9:E12)</f>
        <v>3694.6200000000003</v>
      </c>
      <c r="G12" s="6"/>
      <c r="H12" s="6">
        <f>SUM(G9:G12)</f>
        <v>2121.35</v>
      </c>
      <c r="I12" s="13"/>
      <c r="N12" s="6"/>
      <c r="O12" s="6">
        <f>SUM(N9:N12)</f>
        <v>2769.62</v>
      </c>
      <c r="P12" s="6"/>
      <c r="Q12" s="6">
        <f>SUM(P9:P12)</f>
        <v>1146.3500000000001</v>
      </c>
    </row>
    <row r="13" spans="1:17" x14ac:dyDescent="0.25">
      <c r="E13" s="6"/>
      <c r="F13" s="6"/>
      <c r="G13" s="6"/>
      <c r="H13" s="6"/>
      <c r="I13" s="13"/>
      <c r="N13" s="6"/>
      <c r="O13" s="6"/>
      <c r="P13" s="6"/>
      <c r="Q13" s="6"/>
    </row>
    <row r="14" spans="1:17" x14ac:dyDescent="0.25">
      <c r="A14" s="5"/>
      <c r="E14" s="6"/>
      <c r="F14" s="6"/>
      <c r="G14" s="6"/>
      <c r="H14" s="6"/>
      <c r="I14" s="13"/>
      <c r="J14" s="5" t="s">
        <v>12</v>
      </c>
      <c r="N14" s="6"/>
      <c r="O14" s="6"/>
      <c r="P14" s="6"/>
      <c r="Q14" s="6"/>
    </row>
    <row r="15" spans="1:17" x14ac:dyDescent="0.25">
      <c r="E15" s="6"/>
      <c r="F15" s="6"/>
      <c r="G15" s="6"/>
      <c r="H15" s="6"/>
      <c r="I15" s="13"/>
      <c r="J15" t="s">
        <v>13</v>
      </c>
      <c r="N15" s="7">
        <v>525</v>
      </c>
      <c r="O15" s="6"/>
      <c r="P15" s="7">
        <v>575</v>
      </c>
      <c r="Q15" s="6"/>
    </row>
    <row r="16" spans="1:17" x14ac:dyDescent="0.25">
      <c r="E16" s="6"/>
      <c r="F16" s="6"/>
      <c r="G16" s="6"/>
      <c r="H16" s="6"/>
      <c r="I16" s="13"/>
      <c r="N16" s="6"/>
      <c r="O16" s="6">
        <f>SUM(N14:N15)</f>
        <v>525</v>
      </c>
      <c r="P16" s="6"/>
      <c r="Q16" s="6">
        <v>575</v>
      </c>
    </row>
    <row r="17" spans="5:17" x14ac:dyDescent="0.25">
      <c r="E17" s="6"/>
      <c r="F17" s="6"/>
      <c r="G17" s="6"/>
      <c r="H17" s="6"/>
      <c r="I17" s="13"/>
      <c r="J17" s="5" t="s">
        <v>10</v>
      </c>
      <c r="N17" s="6"/>
      <c r="O17" s="6"/>
      <c r="P17" s="6"/>
      <c r="Q17" s="6"/>
    </row>
    <row r="18" spans="5:17" x14ac:dyDescent="0.25">
      <c r="E18" s="6"/>
      <c r="F18" s="6"/>
      <c r="G18" s="6"/>
      <c r="H18" s="6"/>
      <c r="I18" s="13"/>
      <c r="N18" s="6"/>
      <c r="O18" s="6"/>
      <c r="P18" s="6"/>
      <c r="Q18" s="6"/>
    </row>
    <row r="19" spans="5:17" x14ac:dyDescent="0.25">
      <c r="E19" s="6"/>
      <c r="F19" s="6"/>
      <c r="G19" s="6"/>
      <c r="H19" s="6"/>
      <c r="I19" s="13"/>
      <c r="J19" t="s">
        <v>11</v>
      </c>
      <c r="N19" s="7">
        <v>400</v>
      </c>
      <c r="O19" s="6"/>
      <c r="P19" s="7">
        <v>400</v>
      </c>
      <c r="Q19" s="6"/>
    </row>
    <row r="20" spans="5:17" x14ac:dyDescent="0.25">
      <c r="E20" s="6"/>
      <c r="F20" s="6"/>
      <c r="G20" s="6"/>
      <c r="H20" s="6"/>
      <c r="I20" s="13"/>
      <c r="N20" s="6"/>
      <c r="O20" s="6">
        <f>SUM(N19:N20)</f>
        <v>400</v>
      </c>
      <c r="P20" s="6"/>
      <c r="Q20" s="6">
        <f>SUM(P19:P20)</f>
        <v>400</v>
      </c>
    </row>
    <row r="21" spans="5:17" x14ac:dyDescent="0.25">
      <c r="E21" s="6"/>
      <c r="F21" s="6"/>
      <c r="G21" s="6"/>
      <c r="H21" s="6"/>
      <c r="I21" s="13"/>
      <c r="N21" s="6"/>
      <c r="O21" s="6"/>
      <c r="P21" s="6"/>
      <c r="Q21" s="6"/>
    </row>
    <row r="22" spans="5:17" x14ac:dyDescent="0.25">
      <c r="E22" s="6"/>
      <c r="F22" s="6"/>
      <c r="G22" s="6"/>
      <c r="H22" s="6"/>
      <c r="I22" s="13"/>
      <c r="N22" s="6"/>
      <c r="O22" s="6"/>
      <c r="P22" s="6"/>
      <c r="Q22" s="6"/>
    </row>
    <row r="23" spans="5:17" x14ac:dyDescent="0.25">
      <c r="E23" s="6"/>
      <c r="F23" s="6"/>
      <c r="G23" s="6"/>
      <c r="H23" s="6"/>
      <c r="I23" s="13"/>
      <c r="N23" s="6"/>
      <c r="O23" s="6"/>
      <c r="P23" s="6"/>
      <c r="Q23" s="6"/>
    </row>
    <row r="24" spans="5:17" x14ac:dyDescent="0.25">
      <c r="E24" s="6"/>
      <c r="F24" s="6"/>
      <c r="G24" s="6"/>
      <c r="H24" s="6"/>
      <c r="I24" s="13"/>
      <c r="N24" s="6"/>
      <c r="O24" s="6"/>
      <c r="P24" s="6"/>
      <c r="Q24" s="6"/>
    </row>
    <row r="25" spans="5:17" x14ac:dyDescent="0.25">
      <c r="E25" s="6"/>
      <c r="F25" s="6"/>
      <c r="G25" s="6"/>
      <c r="H25" s="6"/>
      <c r="I25" s="13"/>
      <c r="N25" s="6"/>
      <c r="O25" s="6"/>
      <c r="P25" s="6"/>
      <c r="Q25" s="6"/>
    </row>
    <row r="26" spans="5:17" x14ac:dyDescent="0.25">
      <c r="E26" s="6"/>
      <c r="F26" s="6"/>
      <c r="G26" s="6"/>
      <c r="H26" s="6"/>
      <c r="I26" s="13"/>
      <c r="N26" s="6"/>
      <c r="O26" s="6"/>
      <c r="P26" s="6"/>
      <c r="Q26" s="6"/>
    </row>
    <row r="27" spans="5:17" x14ac:dyDescent="0.25">
      <c r="E27" s="6"/>
      <c r="F27" s="6"/>
      <c r="G27" s="6"/>
      <c r="H27" s="6"/>
      <c r="I27" s="13"/>
      <c r="N27" s="6"/>
      <c r="O27" s="6"/>
      <c r="P27" s="6"/>
      <c r="Q27" s="6"/>
    </row>
    <row r="28" spans="5:17" x14ac:dyDescent="0.25">
      <c r="E28" s="6"/>
      <c r="F28" s="6"/>
      <c r="G28" s="6"/>
      <c r="H28" s="6"/>
      <c r="I28" s="13"/>
      <c r="N28" s="6"/>
      <c r="O28" s="6"/>
      <c r="P28" s="6"/>
      <c r="Q28" s="6"/>
    </row>
    <row r="29" spans="5:17" x14ac:dyDescent="0.25">
      <c r="E29" s="6"/>
      <c r="F29" s="6"/>
      <c r="G29" s="6"/>
      <c r="H29" s="6"/>
      <c r="I29" s="13"/>
      <c r="N29" s="6"/>
      <c r="O29" s="6"/>
      <c r="P29" s="6"/>
      <c r="Q29" s="6"/>
    </row>
    <row r="30" spans="5:17" x14ac:dyDescent="0.25">
      <c r="E30" s="6"/>
      <c r="F30" s="7"/>
      <c r="G30" s="6"/>
      <c r="H30" s="7"/>
      <c r="I30" s="13"/>
      <c r="N30" s="6"/>
      <c r="O30" s="7"/>
      <c r="P30" s="6"/>
      <c r="Q30" s="7"/>
    </row>
    <row r="31" spans="5:17" ht="15.75" thickBot="1" x14ac:dyDescent="0.3">
      <c r="E31" s="6"/>
      <c r="F31" s="8">
        <f>SUM(F6:F30)</f>
        <v>3694.6200000000003</v>
      </c>
      <c r="G31" s="6"/>
      <c r="H31" s="8">
        <f>SUM(H6:H30)</f>
        <v>2121.35</v>
      </c>
      <c r="I31" s="13"/>
      <c r="N31" s="6"/>
      <c r="O31" s="8">
        <f>SUM(O6:O30)</f>
        <v>3694.62</v>
      </c>
      <c r="P31" s="6"/>
      <c r="Q31" s="8">
        <f>SUM(Q6:Q30)</f>
        <v>2121.3500000000004</v>
      </c>
    </row>
    <row r="32" spans="5:17" ht="15.75" thickTop="1" x14ac:dyDescent="0.25">
      <c r="E32" s="6"/>
      <c r="F32" s="6"/>
      <c r="G32" s="6"/>
      <c r="H32" s="6"/>
      <c r="I32" s="13"/>
      <c r="N32" s="6"/>
      <c r="O32" s="6"/>
      <c r="P32" s="6"/>
      <c r="Q32" s="6"/>
    </row>
    <row r="33" spans="5:9" x14ac:dyDescent="0.25">
      <c r="E33" s="6"/>
      <c r="F33" s="6"/>
      <c r="G33" s="6"/>
      <c r="H33" s="6"/>
      <c r="I33" s="13"/>
    </row>
    <row r="34" spans="5:9" x14ac:dyDescent="0.25">
      <c r="I34" s="13"/>
    </row>
    <row r="35" spans="5:9" x14ac:dyDescent="0.25">
      <c r="I35" s="13"/>
    </row>
    <row r="36" spans="5:9" x14ac:dyDescent="0.25">
      <c r="I36" s="13"/>
    </row>
  </sheetData>
  <pageMargins left="0.70866141732283472" right="0.70866141732283472" top="0.74803149606299213" bottom="0.74803149606299213" header="0.31496062992125984" footer="0.31496062992125984"/>
  <pageSetup paperSize="9" scale="7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35"/>
  <sheetViews>
    <sheetView workbookViewId="0">
      <selection activeCell="D33" sqref="D33"/>
    </sheetView>
  </sheetViews>
  <sheetFormatPr defaultRowHeight="15" x14ac:dyDescent="0.25"/>
  <cols>
    <col min="6" max="6" width="10.42578125" bestFit="1" customWidth="1"/>
    <col min="8" max="8" width="10.42578125" bestFit="1" customWidth="1"/>
  </cols>
  <sheetData>
    <row r="2" spans="1:8" x14ac:dyDescent="0.25">
      <c r="C2" s="5" t="s">
        <v>6</v>
      </c>
    </row>
    <row r="4" spans="1:8" x14ac:dyDescent="0.25">
      <c r="A4" s="3" t="s">
        <v>8</v>
      </c>
      <c r="F4" s="2">
        <v>46022</v>
      </c>
      <c r="H4" s="2">
        <v>45657</v>
      </c>
    </row>
    <row r="5" spans="1:8" x14ac:dyDescent="0.25">
      <c r="F5" s="1" t="s">
        <v>0</v>
      </c>
      <c r="H5" s="1" t="s">
        <v>0</v>
      </c>
    </row>
    <row r="6" spans="1:8" x14ac:dyDescent="0.25">
      <c r="E6" s="6"/>
      <c r="F6" s="6"/>
      <c r="G6" s="6"/>
      <c r="H6" s="6"/>
    </row>
    <row r="7" spans="1:8" x14ac:dyDescent="0.25">
      <c r="A7" s="5" t="s">
        <v>7</v>
      </c>
      <c r="E7" s="6"/>
      <c r="F7" s="6"/>
      <c r="G7" s="6"/>
      <c r="H7" s="6"/>
    </row>
    <row r="8" spans="1:8" x14ac:dyDescent="0.25">
      <c r="E8" s="6"/>
      <c r="F8" s="6"/>
      <c r="G8" s="6"/>
      <c r="H8" s="6"/>
    </row>
    <row r="9" spans="1:8" x14ac:dyDescent="0.25">
      <c r="A9" t="s">
        <v>45</v>
      </c>
      <c r="E9" s="6">
        <v>1146.3499999999999</v>
      </c>
      <c r="F9" s="6"/>
      <c r="G9" s="6">
        <v>2118.0500000000002</v>
      </c>
      <c r="H9" s="6"/>
    </row>
    <row r="10" spans="1:8" x14ac:dyDescent="0.25">
      <c r="A10" t="s">
        <v>46</v>
      </c>
      <c r="E10" s="6">
        <v>1623.27</v>
      </c>
      <c r="F10" s="6"/>
      <c r="G10" s="6">
        <v>-971.7</v>
      </c>
      <c r="H10" s="6"/>
    </row>
    <row r="11" spans="1:8" x14ac:dyDescent="0.25">
      <c r="E11" s="7"/>
      <c r="F11" s="6"/>
      <c r="G11" s="7"/>
      <c r="H11" s="6"/>
    </row>
    <row r="12" spans="1:8" x14ac:dyDescent="0.25">
      <c r="E12" s="6"/>
      <c r="F12" s="6">
        <f>SUM(E9:E12)</f>
        <v>2769.62</v>
      </c>
      <c r="G12" s="6"/>
      <c r="H12" s="6">
        <f>SUM(G9:G12)</f>
        <v>1146.3500000000001</v>
      </c>
    </row>
    <row r="13" spans="1:8" x14ac:dyDescent="0.25">
      <c r="E13" s="6"/>
      <c r="F13" s="6"/>
      <c r="G13" s="6"/>
      <c r="H13" s="6"/>
    </row>
    <row r="14" spans="1:8" x14ac:dyDescent="0.25">
      <c r="A14" s="5" t="s">
        <v>12</v>
      </c>
      <c r="E14" s="6"/>
      <c r="F14" s="6"/>
      <c r="G14" s="6"/>
      <c r="H14" s="6"/>
    </row>
    <row r="15" spans="1:8" x14ac:dyDescent="0.25">
      <c r="A15" t="s">
        <v>13</v>
      </c>
      <c r="E15" s="7">
        <v>525</v>
      </c>
      <c r="F15" s="6"/>
      <c r="G15" s="7">
        <v>575</v>
      </c>
      <c r="H15" s="6"/>
    </row>
    <row r="16" spans="1:8" x14ac:dyDescent="0.25">
      <c r="E16" s="6"/>
      <c r="F16" s="6">
        <f>SUM(E14:E15)</f>
        <v>525</v>
      </c>
      <c r="G16" s="6"/>
      <c r="H16" s="6">
        <v>575</v>
      </c>
    </row>
    <row r="17" spans="1:8" x14ac:dyDescent="0.25">
      <c r="A17" s="5" t="s">
        <v>10</v>
      </c>
      <c r="E17" s="6"/>
      <c r="F17" s="6"/>
      <c r="G17" s="6"/>
      <c r="H17" s="6"/>
    </row>
    <row r="18" spans="1:8" x14ac:dyDescent="0.25">
      <c r="E18" s="6"/>
      <c r="F18" s="6"/>
      <c r="G18" s="6"/>
      <c r="H18" s="6"/>
    </row>
    <row r="19" spans="1:8" x14ac:dyDescent="0.25">
      <c r="A19" t="s">
        <v>11</v>
      </c>
      <c r="E19" s="7">
        <v>400</v>
      </c>
      <c r="F19" s="6"/>
      <c r="G19" s="7">
        <v>400</v>
      </c>
      <c r="H19" s="6"/>
    </row>
    <row r="20" spans="1:8" x14ac:dyDescent="0.25">
      <c r="E20" s="6"/>
      <c r="F20" s="6">
        <f>SUM(E19:E20)</f>
        <v>400</v>
      </c>
      <c r="G20" s="6"/>
      <c r="H20" s="6">
        <f>SUM(G19:G20)</f>
        <v>400</v>
      </c>
    </row>
    <row r="21" spans="1:8" x14ac:dyDescent="0.25">
      <c r="E21" s="6"/>
      <c r="F21" s="6"/>
      <c r="G21" s="6"/>
      <c r="H21" s="6"/>
    </row>
    <row r="22" spans="1:8" x14ac:dyDescent="0.25">
      <c r="E22" s="6"/>
      <c r="F22" s="6"/>
      <c r="G22" s="6"/>
      <c r="H22" s="6"/>
    </row>
    <row r="23" spans="1:8" x14ac:dyDescent="0.25">
      <c r="E23" s="6"/>
      <c r="F23" s="6"/>
      <c r="G23" s="6"/>
      <c r="H23" s="6"/>
    </row>
    <row r="24" spans="1:8" x14ac:dyDescent="0.25">
      <c r="E24" s="6"/>
      <c r="F24" s="6"/>
      <c r="G24" s="6"/>
      <c r="H24" s="6"/>
    </row>
    <row r="25" spans="1:8" x14ac:dyDescent="0.25">
      <c r="E25" s="6"/>
      <c r="F25" s="6"/>
      <c r="G25" s="6"/>
      <c r="H25" s="6"/>
    </row>
    <row r="26" spans="1:8" x14ac:dyDescent="0.25">
      <c r="E26" s="6"/>
      <c r="F26" s="6"/>
      <c r="G26" s="6"/>
      <c r="H26" s="6"/>
    </row>
    <row r="27" spans="1:8" x14ac:dyDescent="0.25">
      <c r="E27" s="6"/>
      <c r="F27" s="6"/>
      <c r="G27" s="6"/>
      <c r="H27" s="6"/>
    </row>
    <row r="28" spans="1:8" x14ac:dyDescent="0.25">
      <c r="E28" s="6"/>
      <c r="F28" s="6"/>
      <c r="G28" s="6"/>
      <c r="H28" s="6"/>
    </row>
    <row r="29" spans="1:8" x14ac:dyDescent="0.25">
      <c r="E29" s="6"/>
      <c r="F29" s="6"/>
      <c r="G29" s="6"/>
      <c r="H29" s="6"/>
    </row>
    <row r="30" spans="1:8" x14ac:dyDescent="0.25">
      <c r="E30" s="6"/>
      <c r="F30" s="7"/>
      <c r="G30" s="6"/>
      <c r="H30" s="7"/>
    </row>
    <row r="31" spans="1:8" ht="15.75" thickBot="1" x14ac:dyDescent="0.3">
      <c r="E31" s="6"/>
      <c r="F31" s="8">
        <f>SUM(F6:F30)</f>
        <v>3694.62</v>
      </c>
      <c r="G31" s="6"/>
      <c r="H31" s="8">
        <f>SUM(H6:H30)</f>
        <v>2121.3500000000004</v>
      </c>
    </row>
    <row r="32" spans="1:8" ht="15.75" thickTop="1" x14ac:dyDescent="0.25">
      <c r="E32" s="6"/>
      <c r="F32" s="6"/>
      <c r="G32" s="6"/>
      <c r="H32" s="6"/>
    </row>
    <row r="33" spans="5:8" x14ac:dyDescent="0.25">
      <c r="E33" s="6"/>
      <c r="F33" s="6"/>
      <c r="G33" s="6"/>
      <c r="H33" s="6"/>
    </row>
    <row r="34" spans="5:8" x14ac:dyDescent="0.25">
      <c r="E34" s="6"/>
      <c r="F34" s="6"/>
      <c r="G34" s="6"/>
      <c r="H34" s="6"/>
    </row>
    <row r="35" spans="5:8" x14ac:dyDescent="0.25">
      <c r="E35" s="6"/>
      <c r="F35" s="6"/>
      <c r="G35" s="6"/>
      <c r="H35" s="6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56"/>
  <sheetViews>
    <sheetView topLeftCell="A4" workbookViewId="0">
      <selection activeCell="I52" sqref="I52"/>
    </sheetView>
  </sheetViews>
  <sheetFormatPr defaultRowHeight="15" x14ac:dyDescent="0.25"/>
  <cols>
    <col min="6" max="6" width="11.28515625" customWidth="1"/>
    <col min="7" max="7" width="10.42578125" bestFit="1" customWidth="1"/>
    <col min="8" max="8" width="11.7109375" customWidth="1"/>
    <col min="9" max="9" width="10.42578125" bestFit="1" customWidth="1"/>
  </cols>
  <sheetData>
    <row r="2" spans="1:9" x14ac:dyDescent="0.25">
      <c r="C2" s="5" t="s">
        <v>47</v>
      </c>
    </row>
    <row r="4" spans="1:9" x14ac:dyDescent="0.25">
      <c r="A4" s="3"/>
      <c r="G4" s="9" t="s">
        <v>40</v>
      </c>
      <c r="I4" s="9" t="s">
        <v>14</v>
      </c>
    </row>
    <row r="5" spans="1:9" x14ac:dyDescent="0.25">
      <c r="G5" s="1" t="s">
        <v>0</v>
      </c>
      <c r="I5" s="1" t="s">
        <v>0</v>
      </c>
    </row>
    <row r="6" spans="1:9" x14ac:dyDescent="0.25">
      <c r="A6" s="5" t="s">
        <v>15</v>
      </c>
      <c r="G6" s="6"/>
      <c r="H6" s="6"/>
      <c r="I6" s="6"/>
    </row>
    <row r="7" spans="1:9" x14ac:dyDescent="0.25">
      <c r="G7" s="6"/>
      <c r="H7" s="6"/>
      <c r="I7" s="6"/>
    </row>
    <row r="8" spans="1:9" x14ac:dyDescent="0.25">
      <c r="A8" t="s">
        <v>16</v>
      </c>
      <c r="G8" s="6">
        <v>13930.7</v>
      </c>
      <c r="H8" s="6"/>
      <c r="I8" s="6">
        <v>8497.69</v>
      </c>
    </row>
    <row r="9" spans="1:9" x14ac:dyDescent="0.25">
      <c r="A9" t="s">
        <v>17</v>
      </c>
      <c r="G9" s="6">
        <v>131.30000000000001</v>
      </c>
      <c r="H9" s="6"/>
      <c r="I9" s="6">
        <v>75.099999999999994</v>
      </c>
    </row>
    <row r="10" spans="1:9" x14ac:dyDescent="0.25">
      <c r="A10" t="s">
        <v>39</v>
      </c>
      <c r="G10" s="6">
        <v>4000</v>
      </c>
      <c r="H10" s="6"/>
      <c r="I10" s="6">
        <v>0</v>
      </c>
    </row>
    <row r="11" spans="1:9" x14ac:dyDescent="0.25">
      <c r="A11" t="s">
        <v>34</v>
      </c>
      <c r="G11" s="7">
        <v>0</v>
      </c>
      <c r="H11" s="6"/>
      <c r="I11" s="7">
        <v>144.59</v>
      </c>
    </row>
    <row r="12" spans="1:9" x14ac:dyDescent="0.25">
      <c r="E12" s="10" t="s">
        <v>9</v>
      </c>
      <c r="F12" s="10"/>
      <c r="G12" s="6">
        <f>SUM(G8:G11)</f>
        <v>18062</v>
      </c>
      <c r="H12" s="6"/>
      <c r="I12" s="6">
        <f>SUM(I8:I11)</f>
        <v>8717.380000000001</v>
      </c>
    </row>
    <row r="13" spans="1:9" x14ac:dyDescent="0.25">
      <c r="A13" s="5" t="s">
        <v>18</v>
      </c>
      <c r="G13" s="6"/>
      <c r="H13" s="6"/>
      <c r="I13" s="6"/>
    </row>
    <row r="14" spans="1:9" x14ac:dyDescent="0.25">
      <c r="A14" s="5"/>
      <c r="G14" s="6"/>
      <c r="H14" s="6"/>
      <c r="I14" s="6"/>
    </row>
    <row r="15" spans="1:9" x14ac:dyDescent="0.25">
      <c r="A15" s="4" t="s">
        <v>19</v>
      </c>
      <c r="G15" s="6"/>
      <c r="H15" s="6"/>
      <c r="I15" s="6"/>
    </row>
    <row r="16" spans="1:9" x14ac:dyDescent="0.25">
      <c r="A16" t="s">
        <v>20</v>
      </c>
      <c r="G16" s="6">
        <v>4083.33</v>
      </c>
      <c r="H16" s="6"/>
      <c r="I16" s="6">
        <v>2795.83</v>
      </c>
    </row>
    <row r="17" spans="1:12" x14ac:dyDescent="0.25">
      <c r="A17" t="s">
        <v>21</v>
      </c>
      <c r="G17" s="7">
        <v>565.83000000000004</v>
      </c>
      <c r="H17" s="6"/>
      <c r="I17" s="7">
        <v>439.7</v>
      </c>
    </row>
    <row r="18" spans="1:12" x14ac:dyDescent="0.25">
      <c r="G18" s="6"/>
      <c r="H18" s="6"/>
      <c r="I18" s="6"/>
    </row>
    <row r="19" spans="1:12" x14ac:dyDescent="0.25">
      <c r="G19" s="6">
        <f>SUM(G16:G18)</f>
        <v>4649.16</v>
      </c>
      <c r="H19" s="6"/>
      <c r="I19" s="6">
        <f>SUM(I16:I18)</f>
        <v>3235.5299999999997</v>
      </c>
    </row>
    <row r="20" spans="1:12" x14ac:dyDescent="0.25">
      <c r="A20" t="s">
        <v>43</v>
      </c>
      <c r="G20" s="6">
        <v>775</v>
      </c>
      <c r="H20" s="6"/>
      <c r="I20" s="7">
        <v>375</v>
      </c>
    </row>
    <row r="21" spans="1:12" x14ac:dyDescent="0.25">
      <c r="G21" s="6"/>
      <c r="H21" s="6"/>
      <c r="I21" s="6"/>
    </row>
    <row r="22" spans="1:12" ht="15.75" thickBot="1" x14ac:dyDescent="0.3">
      <c r="E22" s="10" t="s">
        <v>22</v>
      </c>
      <c r="F22" s="10"/>
      <c r="G22" s="11">
        <f>G19-G20</f>
        <v>3874.16</v>
      </c>
      <c r="H22" s="6"/>
      <c r="I22" s="11">
        <f>I19-I20</f>
        <v>2860.5299999999997</v>
      </c>
    </row>
    <row r="23" spans="1:12" ht="15.75" thickTop="1" x14ac:dyDescent="0.25">
      <c r="A23" s="5" t="s">
        <v>23</v>
      </c>
      <c r="G23" s="6"/>
      <c r="H23" s="6"/>
      <c r="I23" s="6"/>
    </row>
    <row r="24" spans="1:12" x14ac:dyDescent="0.25">
      <c r="G24" s="6"/>
      <c r="H24" s="6"/>
      <c r="I24" s="6"/>
    </row>
    <row r="25" spans="1:12" x14ac:dyDescent="0.25">
      <c r="A25" t="s">
        <v>20</v>
      </c>
      <c r="G25" s="6">
        <v>2041.67</v>
      </c>
      <c r="H25" s="6"/>
      <c r="I25" s="6">
        <v>1397.92</v>
      </c>
      <c r="L25" s="6"/>
    </row>
    <row r="26" spans="1:12" x14ac:dyDescent="0.25">
      <c r="A26" t="s">
        <v>21</v>
      </c>
      <c r="G26" s="7">
        <v>282.91000000000003</v>
      </c>
      <c r="H26" s="6"/>
      <c r="I26" s="7">
        <v>219.85</v>
      </c>
    </row>
    <row r="27" spans="1:12" x14ac:dyDescent="0.25">
      <c r="G27" s="6"/>
      <c r="H27" s="6"/>
      <c r="I27" s="6"/>
    </row>
    <row r="28" spans="1:12" x14ac:dyDescent="0.25">
      <c r="G28" s="6">
        <f>SUM(G25:G27)</f>
        <v>2324.58</v>
      </c>
      <c r="H28" s="6"/>
      <c r="I28" s="6">
        <f>SUM(I25:I27)</f>
        <v>1617.77</v>
      </c>
    </row>
    <row r="29" spans="1:12" x14ac:dyDescent="0.25">
      <c r="A29" t="s">
        <v>43</v>
      </c>
      <c r="G29" s="7">
        <v>387.5</v>
      </c>
      <c r="H29" s="6"/>
      <c r="I29" s="7">
        <v>187.5</v>
      </c>
    </row>
    <row r="30" spans="1:12" x14ac:dyDescent="0.25">
      <c r="G30" s="6"/>
      <c r="H30" s="6"/>
      <c r="I30" s="6"/>
    </row>
    <row r="31" spans="1:12" ht="15.75" thickBot="1" x14ac:dyDescent="0.3">
      <c r="E31" s="10" t="s">
        <v>24</v>
      </c>
      <c r="F31" s="10"/>
      <c r="G31" s="11">
        <f>G28-G29</f>
        <v>1937.08</v>
      </c>
      <c r="H31" s="6"/>
      <c r="I31" s="11">
        <f>I28-I29</f>
        <v>1430.27</v>
      </c>
    </row>
    <row r="32" spans="1:12" ht="15.75" thickTop="1" x14ac:dyDescent="0.25">
      <c r="G32" s="6"/>
      <c r="H32" s="6"/>
      <c r="I32" s="6"/>
    </row>
    <row r="33" spans="1:9" x14ac:dyDescent="0.25">
      <c r="A33" s="12" t="s">
        <v>25</v>
      </c>
      <c r="G33" s="9" t="s">
        <v>40</v>
      </c>
      <c r="I33" s="9" t="s">
        <v>14</v>
      </c>
    </row>
    <row r="34" spans="1:9" x14ac:dyDescent="0.25">
      <c r="G34" s="1" t="s">
        <v>0</v>
      </c>
      <c r="I34" s="1" t="s">
        <v>0</v>
      </c>
    </row>
    <row r="35" spans="1:9" x14ac:dyDescent="0.25">
      <c r="A35" t="s">
        <v>26</v>
      </c>
      <c r="F35" s="6"/>
      <c r="G35" s="6">
        <v>7607.86</v>
      </c>
      <c r="H35" s="6"/>
      <c r="I35" s="6">
        <v>2821.89</v>
      </c>
    </row>
    <row r="36" spans="1:9" x14ac:dyDescent="0.25">
      <c r="A36" t="s">
        <v>50</v>
      </c>
      <c r="F36" s="6"/>
      <c r="G36" s="6">
        <v>296.45</v>
      </c>
      <c r="H36" s="6"/>
      <c r="I36" s="6">
        <v>0</v>
      </c>
    </row>
    <row r="37" spans="1:9" x14ac:dyDescent="0.25">
      <c r="A37" t="s">
        <v>27</v>
      </c>
      <c r="G37" s="6">
        <v>150</v>
      </c>
      <c r="H37" s="6"/>
      <c r="I37" s="6">
        <v>211</v>
      </c>
    </row>
    <row r="38" spans="1:9" x14ac:dyDescent="0.25">
      <c r="A38" t="s">
        <v>28</v>
      </c>
      <c r="G38" s="6">
        <v>65.34</v>
      </c>
      <c r="H38" s="6"/>
      <c r="I38" s="6">
        <v>57.48</v>
      </c>
    </row>
    <row r="39" spans="1:9" x14ac:dyDescent="0.25">
      <c r="A39" t="s">
        <v>29</v>
      </c>
      <c r="G39" s="6">
        <v>363</v>
      </c>
      <c r="H39" s="6"/>
      <c r="I39" s="6">
        <v>484</v>
      </c>
    </row>
    <row r="40" spans="1:9" x14ac:dyDescent="0.25">
      <c r="A40" t="s">
        <v>30</v>
      </c>
      <c r="G40" s="6">
        <v>606.88</v>
      </c>
      <c r="H40" s="6"/>
      <c r="I40" s="6">
        <v>891.56</v>
      </c>
    </row>
    <row r="41" spans="1:9" x14ac:dyDescent="0.25">
      <c r="A41" t="s">
        <v>33</v>
      </c>
      <c r="G41" s="6">
        <v>372.35</v>
      </c>
      <c r="H41" s="6"/>
      <c r="I41" s="6">
        <v>118.9</v>
      </c>
    </row>
    <row r="42" spans="1:9" x14ac:dyDescent="0.25">
      <c r="A42" t="s">
        <v>31</v>
      </c>
      <c r="G42" s="6">
        <v>80.400000000000006</v>
      </c>
      <c r="H42" s="6"/>
      <c r="I42" s="6">
        <v>66.23</v>
      </c>
    </row>
    <row r="43" spans="1:9" x14ac:dyDescent="0.25">
      <c r="A43" t="s">
        <v>35</v>
      </c>
      <c r="G43" s="6">
        <v>258</v>
      </c>
      <c r="H43" s="6"/>
      <c r="I43" s="6">
        <v>268</v>
      </c>
    </row>
    <row r="44" spans="1:9" x14ac:dyDescent="0.25">
      <c r="A44" t="s">
        <v>44</v>
      </c>
      <c r="G44" s="6">
        <v>827.21</v>
      </c>
      <c r="H44" s="6"/>
      <c r="I44" s="6">
        <v>479.22</v>
      </c>
    </row>
    <row r="45" spans="1:9" x14ac:dyDescent="0.25">
      <c r="A45" t="s">
        <v>36</v>
      </c>
      <c r="G45" s="6"/>
      <c r="H45" s="6"/>
      <c r="I45" s="6"/>
    </row>
    <row r="46" spans="1:9" x14ac:dyDescent="0.25">
      <c r="G46" s="6"/>
      <c r="H46" s="6"/>
      <c r="I46" s="6"/>
    </row>
    <row r="47" spans="1:9" ht="15.75" thickBot="1" x14ac:dyDescent="0.3">
      <c r="E47" s="10" t="s">
        <v>32</v>
      </c>
      <c r="G47" s="11">
        <f>SUM(G35:G45)</f>
        <v>10627.489999999998</v>
      </c>
      <c r="H47" s="6"/>
      <c r="I47" s="11">
        <f>SUM(I35:I45)</f>
        <v>5398.28</v>
      </c>
    </row>
    <row r="48" spans="1:9" ht="15.75" thickTop="1" x14ac:dyDescent="0.25">
      <c r="E48" s="10"/>
      <c r="G48" s="6"/>
      <c r="H48" s="6"/>
      <c r="I48" s="6"/>
    </row>
    <row r="49" spans="1:9" ht="15.75" thickBot="1" x14ac:dyDescent="0.3">
      <c r="A49" t="s">
        <v>49</v>
      </c>
      <c r="G49" s="11">
        <f>G12-G22-G31-G47</f>
        <v>1623.2700000000023</v>
      </c>
      <c r="H49" s="11"/>
      <c r="I49" s="11">
        <f>I12-I22-I31-I47</f>
        <v>-971.699999999998</v>
      </c>
    </row>
    <row r="50" spans="1:9" ht="15.75" thickTop="1" x14ac:dyDescent="0.25">
      <c r="G50" s="6"/>
      <c r="H50" s="6"/>
      <c r="I50" s="6"/>
    </row>
    <row r="51" spans="1:9" x14ac:dyDescent="0.25">
      <c r="G51" s="6"/>
      <c r="H51" s="6"/>
      <c r="I51" s="6"/>
    </row>
    <row r="52" spans="1:9" x14ac:dyDescent="0.25">
      <c r="A52" t="s">
        <v>48</v>
      </c>
      <c r="G52" s="6"/>
      <c r="H52" s="6"/>
      <c r="I52" s="6"/>
    </row>
    <row r="53" spans="1:9" x14ac:dyDescent="0.25">
      <c r="A53" t="s">
        <v>41</v>
      </c>
      <c r="G53" s="6"/>
      <c r="H53" s="6"/>
      <c r="I53" s="6"/>
    </row>
    <row r="54" spans="1:9" x14ac:dyDescent="0.25">
      <c r="A54" t="s">
        <v>42</v>
      </c>
      <c r="F54" s="6"/>
      <c r="G54" s="6"/>
      <c r="H54" s="6"/>
      <c r="I54" s="6"/>
    </row>
    <row r="55" spans="1:9" x14ac:dyDescent="0.25">
      <c r="A55" t="s">
        <v>37</v>
      </c>
      <c r="F55" s="6"/>
      <c r="G55" s="6"/>
      <c r="H55" s="6"/>
      <c r="I55" s="6"/>
    </row>
    <row r="56" spans="1:9" x14ac:dyDescent="0.25">
      <c r="A56" t="s">
        <v>38</v>
      </c>
      <c r="F56" s="6"/>
      <c r="G56" s="6"/>
      <c r="H56" s="6"/>
      <c r="I56" s="6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30"/>
  <sheetViews>
    <sheetView workbookViewId="0">
      <selection activeCell="G22" sqref="G22"/>
    </sheetView>
  </sheetViews>
  <sheetFormatPr defaultRowHeight="15" x14ac:dyDescent="0.25"/>
  <cols>
    <col min="6" max="6" width="4.7109375" customWidth="1"/>
    <col min="7" max="7" width="10.42578125" bestFit="1" customWidth="1"/>
    <col min="9" max="9" width="10.42578125" bestFit="1" customWidth="1"/>
  </cols>
  <sheetData>
    <row r="2" spans="1:9" x14ac:dyDescent="0.25">
      <c r="C2" s="5"/>
    </row>
    <row r="4" spans="1:9" x14ac:dyDescent="0.25">
      <c r="A4" s="12" t="s">
        <v>25</v>
      </c>
      <c r="G4" s="9" t="s">
        <v>40</v>
      </c>
      <c r="I4" s="9" t="s">
        <v>14</v>
      </c>
    </row>
    <row r="5" spans="1:9" x14ac:dyDescent="0.25">
      <c r="G5" s="1" t="s">
        <v>0</v>
      </c>
      <c r="I5" s="1" t="s">
        <v>0</v>
      </c>
    </row>
    <row r="6" spans="1:9" x14ac:dyDescent="0.25">
      <c r="A6" t="s">
        <v>26</v>
      </c>
      <c r="F6" s="6"/>
      <c r="G6" s="6">
        <v>7607.86</v>
      </c>
      <c r="H6" s="6"/>
      <c r="I6" s="6">
        <v>2821.89</v>
      </c>
    </row>
    <row r="7" spans="1:9" x14ac:dyDescent="0.25">
      <c r="A7" t="s">
        <v>50</v>
      </c>
      <c r="F7" s="6"/>
      <c r="G7" s="6">
        <v>296.45</v>
      </c>
      <c r="H7" s="6"/>
      <c r="I7" s="6">
        <v>0</v>
      </c>
    </row>
    <row r="8" spans="1:9" x14ac:dyDescent="0.25">
      <c r="A8" t="s">
        <v>27</v>
      </c>
      <c r="G8" s="6">
        <v>150</v>
      </c>
      <c r="H8" s="6"/>
      <c r="I8" s="6">
        <v>211</v>
      </c>
    </row>
    <row r="9" spans="1:9" x14ac:dyDescent="0.25">
      <c r="A9" t="s">
        <v>28</v>
      </c>
      <c r="G9" s="6">
        <v>65.34</v>
      </c>
      <c r="H9" s="6"/>
      <c r="I9" s="6">
        <v>57.48</v>
      </c>
    </row>
    <row r="10" spans="1:9" x14ac:dyDescent="0.25">
      <c r="A10" t="s">
        <v>29</v>
      </c>
      <c r="G10" s="6">
        <v>363</v>
      </c>
      <c r="H10" s="6"/>
      <c r="I10" s="6">
        <v>484</v>
      </c>
    </row>
    <row r="11" spans="1:9" x14ac:dyDescent="0.25">
      <c r="A11" t="s">
        <v>30</v>
      </c>
      <c r="G11" s="6">
        <v>606.88</v>
      </c>
      <c r="H11" s="6"/>
      <c r="I11" s="6">
        <v>891.56</v>
      </c>
    </row>
    <row r="12" spans="1:9" x14ac:dyDescent="0.25">
      <c r="A12" t="s">
        <v>33</v>
      </c>
      <c r="G12" s="6">
        <v>372.35</v>
      </c>
      <c r="H12" s="6"/>
      <c r="I12" s="6">
        <v>118.9</v>
      </c>
    </row>
    <row r="13" spans="1:9" x14ac:dyDescent="0.25">
      <c r="A13" t="s">
        <v>31</v>
      </c>
      <c r="G13" s="6">
        <v>80.400000000000006</v>
      </c>
      <c r="H13" s="6"/>
      <c r="I13" s="6">
        <v>66.23</v>
      </c>
    </row>
    <row r="14" spans="1:9" x14ac:dyDescent="0.25">
      <c r="A14" t="s">
        <v>35</v>
      </c>
      <c r="G14" s="6">
        <v>258</v>
      </c>
      <c r="H14" s="6"/>
      <c r="I14" s="6">
        <v>268</v>
      </c>
    </row>
    <row r="15" spans="1:9" x14ac:dyDescent="0.25">
      <c r="A15" t="s">
        <v>44</v>
      </c>
      <c r="G15" s="6">
        <v>827.21</v>
      </c>
      <c r="H15" s="6"/>
      <c r="I15" s="6">
        <v>479.22</v>
      </c>
    </row>
    <row r="16" spans="1:9" x14ac:dyDescent="0.25">
      <c r="A16" t="s">
        <v>36</v>
      </c>
      <c r="G16" s="6"/>
      <c r="H16" s="6"/>
      <c r="I16" s="6"/>
    </row>
    <row r="17" spans="1:12" x14ac:dyDescent="0.25">
      <c r="G17" s="6"/>
      <c r="H17" s="6"/>
      <c r="I17" s="6"/>
    </row>
    <row r="18" spans="1:12" ht="15.75" thickBot="1" x14ac:dyDescent="0.3">
      <c r="E18" s="10" t="s">
        <v>32</v>
      </c>
      <c r="G18" s="11">
        <f>SUM(G6:G16)</f>
        <v>10627.489999999998</v>
      </c>
      <c r="H18" s="6"/>
      <c r="I18" s="11">
        <f>SUM(I6:I16)</f>
        <v>5398.28</v>
      </c>
      <c r="L18" s="6"/>
    </row>
    <row r="19" spans="1:12" ht="15.75" thickTop="1" x14ac:dyDescent="0.25">
      <c r="E19" s="10"/>
      <c r="G19" s="6"/>
      <c r="H19" s="6"/>
      <c r="I19" s="6"/>
    </row>
    <row r="20" spans="1:12" x14ac:dyDescent="0.25">
      <c r="E20" s="10"/>
      <c r="G20" s="6"/>
      <c r="H20" s="6"/>
      <c r="I20" s="6"/>
    </row>
    <row r="21" spans="1:12" x14ac:dyDescent="0.25">
      <c r="G21" s="6"/>
      <c r="H21" s="6"/>
      <c r="I21" s="6"/>
    </row>
    <row r="22" spans="1:12" ht="15.75" thickBot="1" x14ac:dyDescent="0.3">
      <c r="A22" t="s">
        <v>49</v>
      </c>
      <c r="G22" s="11">
        <f>'Baten en Lasten 1'!G12-'Baten en Lasten 1'!G22-'Baten en Lasten 1'!G31-G18</f>
        <v>1623.2700000000023</v>
      </c>
      <c r="H22" s="6"/>
      <c r="I22" s="11">
        <f>'Baten en Lasten 1'!I12-'Baten en Lasten 1'!I22-'Baten en Lasten 1'!I31-I18</f>
        <v>-971.699999999998</v>
      </c>
    </row>
    <row r="23" spans="1:12" ht="15.75" thickTop="1" x14ac:dyDescent="0.25">
      <c r="G23" s="6"/>
      <c r="H23" s="6"/>
      <c r="I23" s="6"/>
    </row>
    <row r="24" spans="1:12" x14ac:dyDescent="0.25">
      <c r="G24" s="6"/>
      <c r="H24" s="6"/>
      <c r="I24" s="6"/>
    </row>
    <row r="25" spans="1:12" x14ac:dyDescent="0.25">
      <c r="A25" t="s">
        <v>48</v>
      </c>
      <c r="G25" s="6"/>
      <c r="H25" s="6"/>
      <c r="I25" s="6"/>
    </row>
    <row r="26" spans="1:12" x14ac:dyDescent="0.25">
      <c r="A26" t="s">
        <v>41</v>
      </c>
      <c r="G26" s="6"/>
      <c r="H26" s="6"/>
      <c r="I26" s="6"/>
    </row>
    <row r="27" spans="1:12" x14ac:dyDescent="0.25">
      <c r="A27" t="s">
        <v>42</v>
      </c>
      <c r="F27" s="6"/>
      <c r="G27" s="6"/>
      <c r="H27" s="6"/>
      <c r="I27" s="6"/>
    </row>
    <row r="28" spans="1:12" x14ac:dyDescent="0.25">
      <c r="A28" t="s">
        <v>37</v>
      </c>
      <c r="F28" s="6"/>
      <c r="G28" s="6"/>
      <c r="H28" s="6"/>
      <c r="I28" s="6"/>
    </row>
    <row r="29" spans="1:12" x14ac:dyDescent="0.25">
      <c r="A29" t="s">
        <v>38</v>
      </c>
      <c r="F29" s="6"/>
      <c r="G29" s="6"/>
      <c r="H29" s="6"/>
      <c r="I29" s="6"/>
    </row>
    <row r="30" spans="1:12" x14ac:dyDescent="0.25">
      <c r="F30" s="6"/>
      <c r="G30" s="6"/>
      <c r="H30" s="6"/>
      <c r="I30" s="6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Activa</vt:lpstr>
      <vt:lpstr>Passiva</vt:lpstr>
      <vt:lpstr>Baten en Lasten 1</vt:lpstr>
      <vt:lpstr>Baten en Lasten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Rien Vrijenhoek</dc:creator>
  <cp:lastModifiedBy>Administrator</cp:lastModifiedBy>
  <cp:lastPrinted>2026-04-06T08:47:44Z</cp:lastPrinted>
  <dcterms:created xsi:type="dcterms:W3CDTF">2025-01-18T15:37:14Z</dcterms:created>
  <dcterms:modified xsi:type="dcterms:W3CDTF">2026-05-26T09:17:11Z</dcterms:modified>
</cp:coreProperties>
</file>